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ali/Desktop/"/>
    </mc:Choice>
  </mc:AlternateContent>
  <xr:revisionPtr revIDLastSave="0" documentId="13_ncr:1_{047C5FAB-1103-B549-8BD2-9B8877DB9385}" xr6:coauthVersionLast="47" xr6:coauthVersionMax="47" xr10:uidLastSave="{00000000-0000-0000-0000-000000000000}"/>
  <bookViews>
    <workbookView xWindow="0" yWindow="740" windowWidth="34560" windowHeight="21600" xr2:uid="{EA014C10-9966-AB4D-B9AD-7A8DED4090AD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D20" i="1"/>
  <c r="D21" i="1" s="1"/>
  <c r="D22" i="1" s="1"/>
  <c r="D23" i="1" s="1"/>
  <c r="D24" i="1" s="1"/>
  <c r="D25" i="1" s="1"/>
  <c r="D26" i="1" s="1"/>
  <c r="D27" i="1" s="1"/>
  <c r="D28" i="1" s="1"/>
  <c r="H19" i="1"/>
  <c r="D19" i="1"/>
  <c r="E19" i="1" s="1"/>
  <c r="B19" i="1"/>
  <c r="G19" i="1" s="1"/>
  <c r="C19" i="1" l="1"/>
  <c r="J19" i="1" l="1"/>
  <c r="F19" i="1"/>
  <c r="I19" i="1" s="1"/>
  <c r="B20" i="1" s="1"/>
  <c r="G20" i="1" l="1"/>
  <c r="C20" i="1"/>
  <c r="F20" i="1" l="1"/>
  <c r="I20" i="1" s="1"/>
  <c r="B21" i="1" s="1"/>
  <c r="E20" i="1"/>
  <c r="J20" i="1"/>
  <c r="C21" i="1" l="1"/>
  <c r="E21" i="1" s="1"/>
  <c r="G21" i="1"/>
  <c r="F21" i="1" l="1"/>
  <c r="J21" i="1"/>
  <c r="I21" i="1"/>
  <c r="B22" i="1" s="1"/>
  <c r="C22" i="1" l="1"/>
  <c r="G22" i="1"/>
  <c r="E22" i="1" l="1"/>
  <c r="J22" i="1"/>
  <c r="F22" i="1"/>
  <c r="I22" i="1" s="1"/>
  <c r="B23" i="1" s="1"/>
  <c r="C23" i="1" l="1"/>
  <c r="F23" i="1" s="1"/>
  <c r="G23" i="1"/>
  <c r="J23" i="1"/>
  <c r="E23" i="1"/>
  <c r="I23" i="1" l="1"/>
  <c r="B24" i="1" s="1"/>
  <c r="G24" i="1" l="1"/>
  <c r="C24" i="1"/>
  <c r="F24" i="1" s="1"/>
  <c r="I24" i="1" s="1"/>
  <c r="B25" i="1" s="1"/>
  <c r="E24" i="1" l="1"/>
  <c r="J24" i="1"/>
  <c r="C25" i="1"/>
  <c r="G25" i="1"/>
  <c r="E25" i="1" l="1"/>
  <c r="J25" i="1"/>
  <c r="F25" i="1"/>
  <c r="I25" i="1" l="1"/>
  <c r="B26" i="1" s="1"/>
  <c r="G26" i="1" l="1"/>
  <c r="C26" i="1"/>
  <c r="F26" i="1" s="1"/>
  <c r="E26" i="1"/>
  <c r="J26" i="1" l="1"/>
  <c r="I26" i="1"/>
  <c r="B27" i="1" s="1"/>
  <c r="G27" i="1" l="1"/>
  <c r="C27" i="1"/>
  <c r="J27" i="1" s="1"/>
  <c r="E27" i="1"/>
  <c r="F27" i="1" l="1"/>
  <c r="I27" i="1" s="1"/>
  <c r="B28" i="1" s="1"/>
  <c r="C28" i="1" s="1"/>
  <c r="G28" i="1" l="1"/>
  <c r="J28" i="1"/>
  <c r="B14" i="1" s="1"/>
  <c r="F28" i="1"/>
  <c r="E28" i="1"/>
  <c r="I28" i="1" l="1"/>
</calcChain>
</file>

<file path=xl/sharedStrings.xml><?xml version="1.0" encoding="utf-8"?>
<sst xmlns="http://schemas.openxmlformats.org/spreadsheetml/2006/main" count="20" uniqueCount="20">
  <si>
    <t>The dividend calculator</t>
  </si>
  <si>
    <t>Amount already invested in dividend stocks</t>
  </si>
  <si>
    <t>Amount to invest annually</t>
  </si>
  <si>
    <t>Portfolio expected return</t>
  </si>
  <si>
    <t>targeted dividend yield</t>
  </si>
  <si>
    <t>annual dividend increase</t>
  </si>
  <si>
    <t>Dividend tax rate</t>
  </si>
  <si>
    <t>period of time (in years)</t>
  </si>
  <si>
    <t>Monthly dividend income</t>
  </si>
  <si>
    <t>YEAR</t>
  </si>
  <si>
    <t>PRINCIPAL</t>
  </si>
  <si>
    <t>ANNUAL DVIDEND</t>
  </si>
  <si>
    <t>YIELD</t>
  </si>
  <si>
    <t>YIELD ON COST</t>
  </si>
  <si>
    <t>AFTER TAX ON DIVIDEND VALUE</t>
  </si>
  <si>
    <t>Annual return</t>
  </si>
  <si>
    <t>ANNUAL CONTRIBUTION</t>
  </si>
  <si>
    <t>NEW BALANCE</t>
  </si>
  <si>
    <t>Average Monthly dividend income</t>
  </si>
  <si>
    <t>Variables (your assumptions)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</si>
</sst>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#,##0.00;[Red]\-&quot;€&quot;#,##0.00"/>
    <numFmt numFmtId="43" formatCode="_-* #,##0.00_-;\-* #,##0.00_-;_-* &quot;-&quot;??_-;_-@_-"/>
    <numFmt numFmtId="164" formatCode="_-[$€-2]\ * #,##0_-;\-[$€-2]\ * #,##0_-;_-[$€-2]\ * &quot;-&quot;??_-;_-@_-"/>
    <numFmt numFmtId="165" formatCode="_-[$€-2]\ * #,##0.00_-;\-[$€-2]\ * #,##0.00_-;_-[$€-2]\ * &quot;-&quot;??_-;_-@_-"/>
    <numFmt numFmtId="166" formatCode="0.000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8" fontId="2" fillId="0" borderId="0" xfId="0" applyNumberFormat="1" applyFont="1"/>
    <xf numFmtId="43" fontId="0" fillId="0" borderId="0" xfId="1" applyFont="1"/>
    <xf numFmtId="0" fontId="2" fillId="0" borderId="1" xfId="0" applyFont="1" applyBorder="1"/>
    <xf numFmtId="164" fontId="0" fillId="0" borderId="1" xfId="0" applyNumberFormat="1" applyBorder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43" fontId="0" fillId="0" borderId="0" xfId="0" applyNumberFormat="1"/>
    <xf numFmtId="9" fontId="0" fillId="0" borderId="1" xfId="0" applyNumberFormat="1" applyBorder="1"/>
    <xf numFmtId="166" fontId="0" fillId="0" borderId="0" xfId="0" applyNumberFormat="1"/>
    <xf numFmtId="43" fontId="2" fillId="0" borderId="0" xfId="1" applyFont="1"/>
    <xf numFmtId="0" fontId="2" fillId="0" borderId="0" xfId="0" applyFont="1"/>
    <xf numFmtId="0" fontId="0" fillId="0" borderId="1" xfId="0" applyBorder="1"/>
    <xf numFmtId="0" fontId="2" fillId="2" borderId="1" xfId="0" applyFont="1" applyFill="1" applyBorder="1"/>
    <xf numFmtId="164" fontId="0" fillId="2" borderId="1" xfId="0" applyNumberFormat="1" applyFill="1" applyBorder="1"/>
    <xf numFmtId="10" fontId="0" fillId="0" borderId="0" xfId="2" applyNumberFormat="1" applyFont="1"/>
    <xf numFmtId="10" fontId="0" fillId="0" borderId="0" xfId="0" applyNumberFormat="1"/>
    <xf numFmtId="0" fontId="2" fillId="3" borderId="1" xfId="0" applyFont="1" applyFill="1" applyBorder="1"/>
    <xf numFmtId="165" fontId="0" fillId="0" borderId="1" xfId="1" applyNumberFormat="1" applyFont="1" applyBorder="1"/>
    <xf numFmtId="165" fontId="0" fillId="0" borderId="1" xfId="0" applyNumberFormat="1" applyBorder="1"/>
    <xf numFmtId="10" fontId="0" fillId="0" borderId="1" xfId="2" applyNumberFormat="1" applyFont="1" applyBorder="1"/>
    <xf numFmtId="43" fontId="0" fillId="0" borderId="1" xfId="1" applyFont="1" applyBorder="1"/>
    <xf numFmtId="10" fontId="0" fillId="0" borderId="1" xfId="0" applyNumberFormat="1" applyBorder="1"/>
    <xf numFmtId="164" fontId="0" fillId="4" borderId="1" xfId="0" applyNumberFormat="1" applyFill="1" applyBorder="1"/>
    <xf numFmtId="9" fontId="0" fillId="4" borderId="1" xfId="0" applyNumberFormat="1" applyFill="1" applyBorder="1"/>
    <xf numFmtId="0" fontId="0" fillId="4" borderId="1" xfId="0" applyFill="1" applyBorder="1"/>
    <xf numFmtId="0" fontId="0" fillId="4" borderId="0" xfId="0" applyFill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139700</xdr:colOff>
      <xdr:row>17</xdr:row>
      <xdr:rowOff>76200</xdr:rowOff>
    </xdr:from>
    <xdr:to>
      <xdr:col>18</xdr:col>
      <xdr:colOff>482600</xdr:colOff>
      <xdr:row>23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05502-ADEF-514B-98A3-03F7BC19C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57700" y="3530600"/>
          <a:ext cx="52959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6A96-BF43-CE4D-A7C3-3C2FB9EC6659}">
  <dimension ref="A1:N38"/>
  <sheetViews>
    <sheetView tabSelected="1" zoomScale="125" workbookViewId="0">
      <selection activeCell="C12" sqref="C12"/>
    </sheetView>
  </sheetViews>
  <sheetFormatPr baseColWidth="10" defaultRowHeight="16" x14ac:dyDescent="0.2"/>
  <cols>
    <col min="1" max="1" width="37.33203125" customWidth="1"/>
    <col min="2" max="2" width="16.5" customWidth="1"/>
    <col min="3" max="3" width="16.5" bestFit="1" customWidth="1"/>
    <col min="4" max="4" width="21.83203125" bestFit="1" customWidth="1"/>
    <col min="5" max="5" width="13.5" customWidth="1"/>
    <col min="6" max="6" width="20.5" customWidth="1"/>
    <col min="7" max="7" width="13" bestFit="1" customWidth="1"/>
    <col min="8" max="9" width="22" customWidth="1"/>
    <col min="10" max="10" width="23" customWidth="1"/>
    <col min="11" max="11" width="13" bestFit="1" customWidth="1"/>
  </cols>
  <sheetData>
    <row r="1" spans="1:14" x14ac:dyDescent="0.2">
      <c r="A1" s="1" t="s">
        <v>0</v>
      </c>
    </row>
    <row r="2" spans="1:14" x14ac:dyDescent="0.2">
      <c r="C2" s="28"/>
      <c r="D2" t="s">
        <v>19</v>
      </c>
      <c r="H2" s="2"/>
    </row>
    <row r="3" spans="1:14" x14ac:dyDescent="0.2">
      <c r="I3" s="3"/>
    </row>
    <row r="5" spans="1:14" x14ac:dyDescent="0.2">
      <c r="A5" s="4" t="s">
        <v>1</v>
      </c>
      <c r="B5" s="25">
        <v>100000</v>
      </c>
      <c r="D5" s="4" t="s">
        <v>5</v>
      </c>
      <c r="E5" s="26">
        <v>0.03</v>
      </c>
      <c r="F5" s="11"/>
      <c r="I5" s="6"/>
      <c r="J5" s="7"/>
      <c r="K5" s="7"/>
      <c r="M5" s="8"/>
      <c r="N5" s="8"/>
    </row>
    <row r="6" spans="1:14" x14ac:dyDescent="0.2">
      <c r="B6" s="8"/>
      <c r="I6" s="7"/>
      <c r="J6" s="7"/>
      <c r="K6" s="7"/>
    </row>
    <row r="7" spans="1:14" x14ac:dyDescent="0.2">
      <c r="A7" s="4" t="s">
        <v>2</v>
      </c>
      <c r="B7" s="25">
        <v>12000</v>
      </c>
      <c r="D7" s="4" t="s">
        <v>6</v>
      </c>
      <c r="E7" s="26">
        <v>0.15</v>
      </c>
      <c r="H7" s="9"/>
      <c r="I7" s="7"/>
      <c r="J7" s="7"/>
      <c r="K7" s="7"/>
    </row>
    <row r="8" spans="1:14" x14ac:dyDescent="0.2">
      <c r="B8" s="8"/>
      <c r="H8" s="8"/>
      <c r="I8" s="7"/>
    </row>
    <row r="9" spans="1:14" x14ac:dyDescent="0.2">
      <c r="A9" s="4" t="s">
        <v>3</v>
      </c>
      <c r="B9" s="26">
        <v>0.1</v>
      </c>
      <c r="C9" s="11"/>
      <c r="D9" s="4" t="s">
        <v>7</v>
      </c>
      <c r="E9" s="27">
        <v>10</v>
      </c>
      <c r="H9" s="3"/>
      <c r="I9" s="12"/>
    </row>
    <row r="10" spans="1:14" x14ac:dyDescent="0.2">
      <c r="H10" s="3"/>
      <c r="I10" s="3"/>
    </row>
    <row r="11" spans="1:14" x14ac:dyDescent="0.2">
      <c r="A11" s="4" t="s">
        <v>4</v>
      </c>
      <c r="B11" s="26">
        <v>0.05</v>
      </c>
      <c r="C11" s="11"/>
      <c r="I11" s="7"/>
      <c r="J11" s="7"/>
      <c r="K11" s="7"/>
      <c r="M11" s="8"/>
      <c r="N11" s="8"/>
    </row>
    <row r="12" spans="1:14" x14ac:dyDescent="0.2">
      <c r="A12" s="13"/>
      <c r="I12" s="7"/>
      <c r="J12" s="7"/>
      <c r="K12" s="7"/>
      <c r="M12" s="8"/>
      <c r="N12" s="8"/>
    </row>
    <row r="14" spans="1:14" x14ac:dyDescent="0.2">
      <c r="A14" s="15" t="s">
        <v>8</v>
      </c>
      <c r="B14" s="16">
        <f>J28</f>
        <v>3184.6442241965342</v>
      </c>
    </row>
    <row r="18" spans="1:11" x14ac:dyDescent="0.2">
      <c r="A18" s="19" t="s">
        <v>9</v>
      </c>
      <c r="B18" s="19" t="s">
        <v>10</v>
      </c>
      <c r="C18" s="19" t="s">
        <v>11</v>
      </c>
      <c r="D18" s="19" t="s">
        <v>12</v>
      </c>
      <c r="E18" s="19" t="s">
        <v>13</v>
      </c>
      <c r="F18" s="19" t="s">
        <v>14</v>
      </c>
      <c r="G18" s="19" t="s">
        <v>15</v>
      </c>
      <c r="H18" s="19" t="s">
        <v>16</v>
      </c>
      <c r="I18" s="19" t="s">
        <v>17</v>
      </c>
      <c r="J18" s="19" t="s">
        <v>18</v>
      </c>
    </row>
    <row r="19" spans="1:11" x14ac:dyDescent="0.2">
      <c r="A19" s="14">
        <v>1</v>
      </c>
      <c r="B19" s="20">
        <f>B5</f>
        <v>100000</v>
      </c>
      <c r="C19" s="21">
        <f>B19*D19</f>
        <v>5000</v>
      </c>
      <c r="D19" s="10">
        <f>B11</f>
        <v>0.05</v>
      </c>
      <c r="E19" s="22">
        <f>D19</f>
        <v>0.05</v>
      </c>
      <c r="F19" s="21">
        <f>(C19*(1-$E$7))</f>
        <v>4250</v>
      </c>
      <c r="G19" s="21">
        <f>B19*$B$9</f>
        <v>10000</v>
      </c>
      <c r="H19" s="5">
        <f>$B$7</f>
        <v>12000</v>
      </c>
      <c r="I19" s="21">
        <f>B19+G19+(F19+H19)*(1+$B$9)</f>
        <v>127875</v>
      </c>
      <c r="J19" s="23">
        <f>+C19/12</f>
        <v>416.66666666666669</v>
      </c>
    </row>
    <row r="20" spans="1:11" x14ac:dyDescent="0.2">
      <c r="A20" s="14">
        <v>2</v>
      </c>
      <c r="B20" s="21">
        <f>I19</f>
        <v>127875</v>
      </c>
      <c r="C20" s="21">
        <f t="shared" ref="C20:C28" si="0">B20*D20</f>
        <v>6585.5625000000009</v>
      </c>
      <c r="D20" s="24">
        <f>D19*(1+$E$5)</f>
        <v>5.1500000000000004E-2</v>
      </c>
      <c r="E20" s="22">
        <f>+C20/($B$19+SUM($H$19:H19))</f>
        <v>5.8799665178571436E-2</v>
      </c>
      <c r="F20" s="21">
        <f>(C20*(1-$E$7))</f>
        <v>5597.7281250000005</v>
      </c>
      <c r="G20" s="21">
        <f>B20*$B$9</f>
        <v>12787.5</v>
      </c>
      <c r="H20" s="5">
        <f t="shared" ref="H20:H38" si="1">$B$7</f>
        <v>12000</v>
      </c>
      <c r="I20" s="21">
        <f t="shared" ref="I20:I28" si="2">B20+G20+(F20+H20)*(1+$B$9)</f>
        <v>160020.00093750001</v>
      </c>
      <c r="J20" s="23">
        <f t="shared" ref="J20:J28" si="3">+C20/12</f>
        <v>548.79687500000011</v>
      </c>
    </row>
    <row r="21" spans="1:11" x14ac:dyDescent="0.2">
      <c r="A21" s="14">
        <v>3</v>
      </c>
      <c r="B21" s="21">
        <f t="shared" ref="B21:B28" si="4">I20</f>
        <v>160020.00093750001</v>
      </c>
      <c r="C21" s="21">
        <f t="shared" si="0"/>
        <v>8488.2609497296889</v>
      </c>
      <c r="D21" s="24">
        <f>D20*(1+$E$5)</f>
        <v>5.3045000000000009E-2</v>
      </c>
      <c r="E21" s="22">
        <f>+C21/($B$19+SUM($H$19:H20))</f>
        <v>6.8453717336529746E-2</v>
      </c>
      <c r="F21" s="21">
        <f>(C21*(1-$E$7))</f>
        <v>7215.0218072702355</v>
      </c>
      <c r="G21" s="21">
        <f t="shared" ref="G21:G28" si="5">B21*$B$9</f>
        <v>16002.000093750001</v>
      </c>
      <c r="H21" s="5">
        <f t="shared" si="1"/>
        <v>12000</v>
      </c>
      <c r="I21" s="21">
        <f t="shared" si="2"/>
        <v>197158.52501924726</v>
      </c>
      <c r="J21" s="23">
        <f t="shared" si="3"/>
        <v>707.35507914414075</v>
      </c>
    </row>
    <row r="22" spans="1:11" x14ac:dyDescent="0.2">
      <c r="A22" s="14">
        <v>4</v>
      </c>
      <c r="B22" s="21">
        <f t="shared" si="4"/>
        <v>197158.52501924726</v>
      </c>
      <c r="C22" s="21">
        <f t="shared" si="0"/>
        <v>10772.022178435351</v>
      </c>
      <c r="D22" s="24">
        <f>D21*(1+$E$5)</f>
        <v>5.4636350000000007E-2</v>
      </c>
      <c r="E22" s="22">
        <f>+C22/($B$19+SUM($H$19:H21))</f>
        <v>7.920604542967169E-2</v>
      </c>
      <c r="F22" s="21">
        <f>(C22*(1-$E$7))</f>
        <v>9156.218851670048</v>
      </c>
      <c r="G22" s="21">
        <f t="shared" si="5"/>
        <v>19715.852501924728</v>
      </c>
      <c r="H22" s="5">
        <f t="shared" si="1"/>
        <v>12000</v>
      </c>
      <c r="I22" s="21">
        <f t="shared" si="2"/>
        <v>240146.21825800906</v>
      </c>
      <c r="J22" s="23">
        <f t="shared" si="3"/>
        <v>897.66851486961252</v>
      </c>
    </row>
    <row r="23" spans="1:11" x14ac:dyDescent="0.2">
      <c r="A23" s="14">
        <v>5</v>
      </c>
      <c r="B23" s="21">
        <f t="shared" si="4"/>
        <v>240146.21825800906</v>
      </c>
      <c r="C23" s="21">
        <f t="shared" si="0"/>
        <v>13514.334216878604</v>
      </c>
      <c r="D23" s="24">
        <f>D22*(1+$E$5)</f>
        <v>5.627544050000001E-2</v>
      </c>
      <c r="E23" s="22">
        <f>+C23/($B$19+SUM($H$19:H22))</f>
        <v>9.1313069032963545E-2</v>
      </c>
      <c r="F23" s="21">
        <f>(C23*(1-$E$7))</f>
        <v>11487.184084346813</v>
      </c>
      <c r="G23" s="21">
        <f t="shared" si="5"/>
        <v>24014.621825800907</v>
      </c>
      <c r="H23" s="5">
        <f t="shared" si="1"/>
        <v>12000</v>
      </c>
      <c r="I23" s="21">
        <f t="shared" si="2"/>
        <v>289996.7425765915</v>
      </c>
      <c r="J23" s="23">
        <f t="shared" si="3"/>
        <v>1126.1945180732171</v>
      </c>
    </row>
    <row r="24" spans="1:11" x14ac:dyDescent="0.2">
      <c r="A24" s="14">
        <v>6</v>
      </c>
      <c r="B24" s="21">
        <f t="shared" si="4"/>
        <v>289996.7425765915</v>
      </c>
      <c r="C24" s="21">
        <f t="shared" si="0"/>
        <v>16809.285265024679</v>
      </c>
      <c r="D24" s="24">
        <f>D23*(1+$E$5)</f>
        <v>5.7963703715000009E-2</v>
      </c>
      <c r="E24" s="22">
        <f>+C24/($B$19+SUM($H$19:H23))</f>
        <v>0.10505803290640424</v>
      </c>
      <c r="F24" s="21">
        <f>(C24*(1-$E$7))</f>
        <v>14287.892475270977</v>
      </c>
      <c r="G24" s="21">
        <f t="shared" si="5"/>
        <v>28999.67425765915</v>
      </c>
      <c r="H24" s="5">
        <f t="shared" si="1"/>
        <v>12000</v>
      </c>
      <c r="I24" s="21">
        <f t="shared" si="2"/>
        <v>347913.09855704877</v>
      </c>
      <c r="J24" s="23">
        <f t="shared" si="3"/>
        <v>1400.77377208539</v>
      </c>
    </row>
    <row r="25" spans="1:11" x14ac:dyDescent="0.2">
      <c r="A25" s="14">
        <v>7</v>
      </c>
      <c r="B25" s="21">
        <f t="shared" si="4"/>
        <v>347913.09855704877</v>
      </c>
      <c r="C25" s="21">
        <f t="shared" si="0"/>
        <v>20771.321716228224</v>
      </c>
      <c r="D25" s="24">
        <f>D24*(1+$E$5)</f>
        <v>5.9702614826450014E-2</v>
      </c>
      <c r="E25" s="22">
        <f>+C25/($B$19+SUM($H$19:H24))</f>
        <v>0.12076349835016409</v>
      </c>
      <c r="F25" s="21">
        <f>(C25*(1-$E$7))</f>
        <v>17655.623458793991</v>
      </c>
      <c r="G25" s="21">
        <f t="shared" si="5"/>
        <v>34791.30985570488</v>
      </c>
      <c r="H25" s="5">
        <f t="shared" si="1"/>
        <v>12000</v>
      </c>
      <c r="I25" s="21">
        <f t="shared" si="2"/>
        <v>415325.59421742707</v>
      </c>
      <c r="J25" s="23">
        <f t="shared" si="3"/>
        <v>1730.943476352352</v>
      </c>
    </row>
    <row r="26" spans="1:11" x14ac:dyDescent="0.2">
      <c r="A26" s="14">
        <v>8</v>
      </c>
      <c r="B26" s="21">
        <f t="shared" si="4"/>
        <v>415325.59421742707</v>
      </c>
      <c r="C26" s="21">
        <f t="shared" si="0"/>
        <v>25539.904698503411</v>
      </c>
      <c r="D26" s="24">
        <f>D25*(1+$E$5)</f>
        <v>6.1493693271243516E-2</v>
      </c>
      <c r="E26" s="22">
        <f>+C26/($B$19+SUM($H$19:H25))</f>
        <v>0.13880382988317072</v>
      </c>
      <c r="F26" s="21">
        <f>(C26*(1-$E$7))</f>
        <v>21708.918993727897</v>
      </c>
      <c r="G26" s="21">
        <f t="shared" si="5"/>
        <v>41532.559421742713</v>
      </c>
      <c r="H26" s="5">
        <f t="shared" si="1"/>
        <v>12000</v>
      </c>
      <c r="I26" s="21">
        <f t="shared" si="2"/>
        <v>493937.96453227045</v>
      </c>
      <c r="J26" s="23">
        <f t="shared" si="3"/>
        <v>2128.3253915419509</v>
      </c>
    </row>
    <row r="27" spans="1:11" x14ac:dyDescent="0.2">
      <c r="A27" s="14">
        <v>9</v>
      </c>
      <c r="B27" s="21">
        <f t="shared" si="4"/>
        <v>493937.96453227045</v>
      </c>
      <c r="C27" s="21">
        <f t="shared" si="0"/>
        <v>31285.291776548893</v>
      </c>
      <c r="D27" s="24">
        <f>D26*(1+$E$5)</f>
        <v>6.3338504069380824E-2</v>
      </c>
      <c r="E27" s="22">
        <f>+C27/($B$19+SUM($H$19:H26))</f>
        <v>0.15961883559463722</v>
      </c>
      <c r="F27" s="21">
        <f>(C27*(1-$E$7))</f>
        <v>26592.49801006656</v>
      </c>
      <c r="G27" s="21">
        <f t="shared" si="5"/>
        <v>49393.796453227049</v>
      </c>
      <c r="H27" s="5">
        <f t="shared" si="1"/>
        <v>12000</v>
      </c>
      <c r="I27" s="21">
        <f t="shared" si="2"/>
        <v>585783.50879657071</v>
      </c>
      <c r="J27" s="23">
        <f t="shared" si="3"/>
        <v>2607.1076480457409</v>
      </c>
    </row>
    <row r="28" spans="1:11" x14ac:dyDescent="0.2">
      <c r="A28" s="14">
        <v>10</v>
      </c>
      <c r="B28" s="21">
        <f t="shared" si="4"/>
        <v>585783.50879657071</v>
      </c>
      <c r="C28" s="21">
        <f t="shared" si="0"/>
        <v>38215.73069035841</v>
      </c>
      <c r="D28" s="24">
        <f>D27*(1+$E$5)</f>
        <v>6.5238659191462253E-2</v>
      </c>
      <c r="E28" s="22">
        <f>+C28/($B$19+SUM($H$19:H27))</f>
        <v>0.18372947447287696</v>
      </c>
      <c r="F28" s="21">
        <f>(C28*(1-$E$7))</f>
        <v>32483.371086804647</v>
      </c>
      <c r="G28" s="21">
        <f t="shared" si="5"/>
        <v>58578.350879657075</v>
      </c>
      <c r="H28" s="5">
        <f t="shared" si="1"/>
        <v>12000</v>
      </c>
      <c r="I28" s="21">
        <f t="shared" si="2"/>
        <v>693293.56787171285</v>
      </c>
      <c r="J28" s="23">
        <f t="shared" si="3"/>
        <v>3184.6442241965342</v>
      </c>
    </row>
    <row r="30" spans="1:11" x14ac:dyDescent="0.2">
      <c r="K30" s="17"/>
    </row>
    <row r="38" spans="4:8" x14ac:dyDescent="0.2">
      <c r="D38" s="18"/>
      <c r="H3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thedividendprince</dc:creator>
  <cp:lastModifiedBy>thedividendprince</cp:lastModifiedBy>
  <dcterms:created xsi:type="dcterms:W3CDTF">2024-12-09T09:27:10Z</dcterms:created>
  <dcterms:modified xsi:type="dcterms:W3CDTF">2024-12-10T19:17:44Z</dcterms:modified>
</cp:coreProperties>
</file>